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00" yWindow="0" windowWidth="17520" windowHeight="146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G24" i="1"/>
  <c r="H24" i="1"/>
  <c r="I24" i="1"/>
  <c r="D20" i="1"/>
  <c r="G20" i="1"/>
  <c r="H20" i="1"/>
  <c r="I20" i="1"/>
  <c r="D16" i="1"/>
  <c r="G16" i="1"/>
  <c r="H16" i="1"/>
  <c r="I16" i="1"/>
  <c r="D12" i="1"/>
  <c r="G12" i="1"/>
  <c r="H12" i="1"/>
  <c r="I12" i="1"/>
  <c r="D9" i="1"/>
  <c r="G9" i="1"/>
  <c r="H9" i="1"/>
  <c r="I9" i="1"/>
  <c r="D54" i="1"/>
  <c r="G54" i="1"/>
  <c r="G55" i="1"/>
  <c r="H54" i="1"/>
  <c r="D51" i="1"/>
  <c r="G51" i="1"/>
  <c r="G52" i="1"/>
  <c r="H51" i="1"/>
  <c r="D48" i="1"/>
  <c r="G48" i="1"/>
  <c r="G49" i="1"/>
  <c r="H48" i="1"/>
  <c r="D45" i="1"/>
  <c r="G45" i="1"/>
  <c r="G46" i="1"/>
  <c r="H45" i="1"/>
</calcChain>
</file>

<file path=xl/sharedStrings.xml><?xml version="1.0" encoding="utf-8"?>
<sst xmlns="http://schemas.openxmlformats.org/spreadsheetml/2006/main" count="73" uniqueCount="30">
  <si>
    <t>Kg</t>
  </si>
  <si>
    <t>N</t>
  </si>
  <si>
    <t>Pression</t>
  </si>
  <si>
    <t>Surface m2</t>
  </si>
  <si>
    <t>COS.62°</t>
  </si>
  <si>
    <t>MODULE de CALCUL de la Pression d'une meule</t>
  </si>
  <si>
    <t>COS.50°</t>
  </si>
  <si>
    <t>COS.45°</t>
  </si>
  <si>
    <r>
      <t xml:space="preserve">45° = 8/16è Angle Droit; </t>
    </r>
    <r>
      <rPr>
        <b/>
        <sz val="12"/>
        <color theme="1"/>
        <rFont val="Calibri"/>
        <family val="2"/>
        <scheme val="minor"/>
      </rPr>
      <t xml:space="preserve">50,6° </t>
    </r>
    <r>
      <rPr>
        <sz val="12"/>
        <color theme="1"/>
        <rFont val="Calibri"/>
        <family val="2"/>
        <scheme val="minor"/>
      </rPr>
      <t>= 9/16è ;</t>
    </r>
    <r>
      <rPr>
        <b/>
        <sz val="12"/>
        <color theme="1"/>
        <rFont val="Calibri"/>
        <family val="2"/>
        <scheme val="minor"/>
      </rPr>
      <t xml:space="preserve"> 56,2°</t>
    </r>
    <r>
      <rPr>
        <sz val="12"/>
        <color theme="1"/>
        <rFont val="Calibri"/>
        <family val="2"/>
        <scheme val="minor"/>
      </rPr>
      <t xml:space="preserve"> = 10/16è ; </t>
    </r>
    <r>
      <rPr>
        <b/>
        <sz val="12"/>
        <color theme="1"/>
        <rFont val="Calibri"/>
        <family val="2"/>
        <scheme val="minor"/>
      </rPr>
      <t>61,8°</t>
    </r>
    <r>
      <rPr>
        <sz val="12"/>
        <color theme="1"/>
        <rFont val="Calibri"/>
        <family val="2"/>
        <scheme val="minor"/>
      </rPr>
      <t xml:space="preserve"> = 11/16è ;  67,5° = 12/16è ;  73,1° = 13/16è ; 78,7° = 14/16è</t>
    </r>
  </si>
  <si>
    <r>
      <t>(</t>
    </r>
    <r>
      <rPr>
        <b/>
        <sz val="12"/>
        <color theme="1"/>
        <rFont val="Calibri"/>
        <family val="2"/>
        <scheme val="minor"/>
      </rPr>
      <t>en gras</t>
    </r>
    <r>
      <rPr>
        <sz val="12"/>
        <color theme="1"/>
        <rFont val="Calibri"/>
        <family val="2"/>
        <scheme val="minor"/>
      </rPr>
      <t xml:space="preserve"> les</t>
    </r>
    <r>
      <rPr>
        <b/>
        <sz val="12"/>
        <color theme="1"/>
        <rFont val="Calibri"/>
        <family val="2"/>
        <scheme val="minor"/>
      </rPr>
      <t xml:space="preserve"> Conicités </t>
    </r>
    <r>
      <rPr>
        <sz val="12"/>
        <color theme="1"/>
        <rFont val="Calibri"/>
        <family val="2"/>
        <scheme val="minor"/>
      </rPr>
      <t xml:space="preserve">récurrentes sur les Modèles de </t>
    </r>
    <r>
      <rPr>
        <b/>
        <sz val="12"/>
        <color theme="1"/>
        <rFont val="Calibri"/>
        <family val="2"/>
        <scheme val="minor"/>
      </rPr>
      <t>Style Pompéien</t>
    </r>
    <r>
      <rPr>
        <sz val="12"/>
        <color theme="1"/>
        <rFont val="Calibri"/>
        <family val="2"/>
        <scheme val="minor"/>
      </rPr>
      <t>)</t>
    </r>
  </si>
  <si>
    <r>
      <t xml:space="preserve">Formule :     Poids x 9,81 / (Surface m2 x COS.Angle)  = n </t>
    </r>
    <r>
      <rPr>
        <b/>
        <i/>
        <sz val="12"/>
        <color theme="1"/>
        <rFont val="Calibri"/>
        <scheme val="minor"/>
      </rPr>
      <t>N/m2</t>
    </r>
  </si>
  <si>
    <t>COS.56°</t>
  </si>
  <si>
    <t>COS.68°</t>
  </si>
  <si>
    <t>COS.34°</t>
  </si>
  <si>
    <t>COS.28°</t>
  </si>
  <si>
    <t>Meule Plate</t>
  </si>
  <si>
    <t>COS.22,5°</t>
  </si>
  <si>
    <t>COS.11°</t>
  </si>
  <si>
    <r>
      <t xml:space="preserve">Comparaison avec </t>
    </r>
    <r>
      <rPr>
        <b/>
        <sz val="12"/>
        <color theme="1"/>
        <rFont val="Calibri"/>
        <family val="2"/>
        <scheme val="minor"/>
      </rPr>
      <t xml:space="preserve"> Faibles Conicités &amp; Meules Plates</t>
    </r>
  </si>
  <si>
    <t>Une Conicité plus élevée permet d'atteindre une même pression avec une meule moins lourde</t>
  </si>
  <si>
    <r>
      <t>ou faire varier Kg ou surface pour une pression choisie (</t>
    </r>
    <r>
      <rPr>
        <i/>
        <sz val="12"/>
        <color theme="1"/>
        <rFont val="Calibri"/>
        <scheme val="minor"/>
      </rPr>
      <t>ici P. 9 800 et S. 3458 cm2</t>
    </r>
    <r>
      <rPr>
        <b/>
        <i/>
        <sz val="12"/>
        <color theme="1"/>
        <rFont val="Calibri"/>
        <scheme val="minor"/>
      </rPr>
      <t>)</t>
    </r>
  </si>
  <si>
    <t>Instructions &amp; Remarques</t>
  </si>
  <si>
    <t>M. Conique</t>
  </si>
  <si>
    <t>augmenta- tion due à la Conicité</t>
  </si>
  <si>
    <t>augmen- tation</t>
  </si>
  <si>
    <r>
      <rPr>
        <b/>
        <sz val="10"/>
        <rFont val="Calibri"/>
        <scheme val="minor"/>
      </rPr>
      <t>Pour une Conicité (par ex. 62°)</t>
    </r>
    <r>
      <rPr>
        <b/>
        <sz val="10"/>
        <color rgb="FF0000FF"/>
        <rFont val="Calibri"/>
        <scheme val="minor"/>
      </rPr>
      <t xml:space="preserve"> entrer le Poids</t>
    </r>
    <r>
      <rPr>
        <b/>
        <sz val="10"/>
        <rFont val="Calibri"/>
        <scheme val="minor"/>
      </rPr>
      <t xml:space="preserve"> (en Kg)</t>
    </r>
    <r>
      <rPr>
        <b/>
        <sz val="10"/>
        <color rgb="FF0000FF"/>
        <rFont val="Calibri"/>
        <scheme val="minor"/>
      </rPr>
      <t xml:space="preserve"> et la Surface </t>
    </r>
    <r>
      <rPr>
        <b/>
        <sz val="10"/>
        <rFont val="Calibri"/>
        <scheme val="minor"/>
      </rPr>
      <t>de Travail</t>
    </r>
    <r>
      <rPr>
        <b/>
        <sz val="10"/>
        <color rgb="FF0000FF"/>
        <rFont val="Calibri"/>
        <scheme val="minor"/>
      </rPr>
      <t xml:space="preserve"> (m2),</t>
    </r>
    <r>
      <rPr>
        <b/>
        <sz val="10"/>
        <rFont val="Calibri"/>
        <scheme val="minor"/>
      </rPr>
      <t xml:space="preserve"> paramètres figurés</t>
    </r>
    <r>
      <rPr>
        <b/>
        <sz val="10"/>
        <color rgb="FF0000FF"/>
        <rFont val="Calibri"/>
        <scheme val="minor"/>
      </rPr>
      <t xml:space="preserve"> en bleu : le module calculera automatiquement les Newton et la </t>
    </r>
    <r>
      <rPr>
        <b/>
        <sz val="10"/>
        <color rgb="FFFF0000"/>
        <rFont val="Calibri"/>
        <scheme val="minor"/>
      </rPr>
      <t>Pression</t>
    </r>
    <r>
      <rPr>
        <b/>
        <sz val="10"/>
        <color rgb="FF0000FF"/>
        <rFont val="Calibri"/>
        <scheme val="minor"/>
      </rPr>
      <t xml:space="preserve"> </t>
    </r>
    <r>
      <rPr>
        <b/>
        <sz val="10"/>
        <rFont val="Calibri"/>
        <scheme val="minor"/>
      </rPr>
      <t>(N/m2) en fonction de la Conicité</t>
    </r>
  </si>
  <si>
    <t>Pression  (N/m2)</t>
  </si>
  <si>
    <t>A. CHARTRAIN 2021   collab J. Delépine</t>
  </si>
  <si>
    <t>Ce tableau donne (en rouge) la Pression pour des Conicités plus faibles, typique des Meules Rotatives Basses (MRB) et la commpare à la Pression pour les mêmes Meules dépourvues de Conicité (Meules Plates ou MPL)</t>
  </si>
  <si>
    <t>On constate qu'en dessous d'une Conicité de 45° l'augmentation de la Pression due à l'Angle est plutôt négligeable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</si>
</sst>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sz val="12"/>
      <name val="Calibri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i/>
      <sz val="12"/>
      <color rgb="FFFF0000"/>
      <name val="Calibri"/>
      <scheme val="minor"/>
    </font>
    <font>
      <b/>
      <sz val="12"/>
      <color theme="0" tint="-0.14999847407452621"/>
      <name val="Calibri"/>
      <scheme val="minor"/>
    </font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i/>
      <sz val="12"/>
      <color rgb="FF008000"/>
      <name val="Calibri"/>
      <scheme val="minor"/>
    </font>
    <font>
      <b/>
      <sz val="12"/>
      <color rgb="FF008000"/>
      <name val="Calibri"/>
      <scheme val="minor"/>
    </font>
    <font>
      <b/>
      <sz val="10"/>
      <color rgb="FF0000FF"/>
      <name val="Calibri"/>
      <scheme val="minor"/>
    </font>
    <font>
      <b/>
      <sz val="10"/>
      <color rgb="FFFF0000"/>
      <name val="Calibri"/>
      <scheme val="minor"/>
    </font>
    <font>
      <b/>
      <sz val="10"/>
      <name val="Calibri"/>
      <scheme val="minor"/>
    </font>
    <font>
      <sz val="10"/>
      <color theme="0" tint="-0.499984740745262"/>
      <name val="Calibri"/>
      <scheme val="minor"/>
    </font>
    <font>
      <sz val="11"/>
      <color theme="1" tint="0.499984740745262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3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4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8" fillId="4" borderId="0" xfId="0" applyFont="1" applyFill="1"/>
    <xf numFmtId="0" fontId="8" fillId="0" borderId="0" xfId="0" applyFont="1"/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0" xfId="0" applyFill="1" applyAlignment="1">
      <alignment horizontal="justify" vertical="center" wrapText="1"/>
    </xf>
    <xf numFmtId="0" fontId="0" fillId="4" borderId="6" xfId="0" applyFill="1" applyBorder="1"/>
    <xf numFmtId="0" fontId="0" fillId="4" borderId="0" xfId="0" applyFill="1" applyBorder="1"/>
    <xf numFmtId="0" fontId="2" fillId="5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9" xfId="0" applyFill="1" applyBorder="1"/>
    <xf numFmtId="0" fontId="6" fillId="4" borderId="0" xfId="0" applyFont="1" applyFill="1" applyAlignment="1">
      <alignment horizontal="center"/>
    </xf>
    <xf numFmtId="0" fontId="8" fillId="4" borderId="9" xfId="0" applyFont="1" applyFill="1" applyBorder="1"/>
    <xf numFmtId="3" fontId="10" fillId="4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/>
    </xf>
    <xf numFmtId="9" fontId="14" fillId="4" borderId="0" xfId="1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0" fillId="4" borderId="5" xfId="0" applyFill="1" applyBorder="1"/>
    <xf numFmtId="9" fontId="10" fillId="4" borderId="10" xfId="1" applyFont="1" applyFill="1" applyBorder="1" applyAlignment="1">
      <alignment horizontal="center" vertical="center"/>
    </xf>
    <xf numFmtId="9" fontId="10" fillId="4" borderId="11" xfId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4" borderId="0" xfId="0" applyFill="1" applyAlignment="1">
      <alignment horizontal="justify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justify" vertical="center" wrapText="1"/>
    </xf>
    <xf numFmtId="0" fontId="0" fillId="4" borderId="6" xfId="0" applyFill="1" applyBorder="1" applyAlignment="1">
      <alignment horizontal="justify" vertical="center" wrapText="1"/>
    </xf>
    <xf numFmtId="0" fontId="8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7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L15" sqref="L15"/>
    </sheetView>
  </sheetViews>
  <sheetFormatPr baseColWidth="10" defaultRowHeight="15" x14ac:dyDescent="0"/>
  <cols>
    <col min="2" max="2" width="3.1640625" customWidth="1"/>
    <col min="9" max="9" width="7.6640625" customWidth="1"/>
    <col min="10" max="10" width="6.6640625" customWidth="1"/>
  </cols>
  <sheetData>
    <row r="1" spans="1:10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>
      <c r="A2" s="7"/>
      <c r="B2" s="7"/>
      <c r="C2" s="45" t="s">
        <v>5</v>
      </c>
      <c r="D2" s="45"/>
      <c r="E2" s="45"/>
      <c r="F2" s="45"/>
      <c r="G2" s="45"/>
      <c r="H2" s="44" t="s">
        <v>27</v>
      </c>
      <c r="I2" s="44"/>
      <c r="J2" s="7"/>
    </row>
    <row r="3" spans="1:10" ht="6" customHeight="1">
      <c r="A3" s="7"/>
      <c r="B3" s="7"/>
      <c r="C3" s="7"/>
      <c r="D3" s="7"/>
      <c r="E3" s="7"/>
      <c r="F3" s="7"/>
      <c r="G3" s="7"/>
      <c r="H3" s="44"/>
      <c r="I3" s="44"/>
      <c r="J3" s="7"/>
    </row>
    <row r="4" spans="1:10" s="17" customFormat="1">
      <c r="A4" s="16"/>
      <c r="B4" s="16"/>
      <c r="C4" s="46" t="s">
        <v>10</v>
      </c>
      <c r="D4" s="46"/>
      <c r="E4" s="46"/>
      <c r="F4" s="46"/>
      <c r="G4" s="46"/>
      <c r="H4" s="44"/>
      <c r="I4" s="44"/>
      <c r="J4" s="16"/>
    </row>
    <row r="5" spans="1:10" ht="7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7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6" customHeight="1" thickBot="1">
      <c r="A7" s="7"/>
      <c r="B7" s="7"/>
      <c r="C7" s="7"/>
      <c r="D7" s="7"/>
      <c r="E7" s="7"/>
      <c r="F7" s="7"/>
      <c r="G7" s="7" t="s">
        <v>22</v>
      </c>
      <c r="H7" s="31" t="s">
        <v>15</v>
      </c>
      <c r="I7" s="55" t="s">
        <v>24</v>
      </c>
      <c r="J7" s="7"/>
    </row>
    <row r="8" spans="1:10" ht="16" customHeight="1" thickBot="1">
      <c r="A8" s="7"/>
      <c r="B8" s="7"/>
      <c r="C8" s="1" t="s">
        <v>0</v>
      </c>
      <c r="D8" s="1" t="s">
        <v>1</v>
      </c>
      <c r="E8" s="1" t="s">
        <v>3</v>
      </c>
      <c r="F8" s="18" t="s">
        <v>12</v>
      </c>
      <c r="G8" s="60" t="s">
        <v>26</v>
      </c>
      <c r="H8" s="61"/>
      <c r="I8" s="56"/>
      <c r="J8" s="7"/>
    </row>
    <row r="9" spans="1:10" ht="16" customHeight="1">
      <c r="A9" s="7"/>
      <c r="B9" s="7"/>
      <c r="C9" s="11">
        <v>130</v>
      </c>
      <c r="D9" s="11">
        <f>$C9*9.81</f>
        <v>1275.3</v>
      </c>
      <c r="E9" s="11">
        <v>0.3458</v>
      </c>
      <c r="F9" s="12">
        <v>0.37459999999999999</v>
      </c>
      <c r="G9" s="4">
        <f>$D9/($E9*$F9)</f>
        <v>9845.0878932515498</v>
      </c>
      <c r="H9" s="32">
        <f>D9/E9</f>
        <v>3687.9699248120301</v>
      </c>
      <c r="I9" s="39">
        <f>(G9-H9)/H9</f>
        <v>1.6695141484249869</v>
      </c>
      <c r="J9" s="7"/>
    </row>
    <row r="10" spans="1:10" ht="16" thickBot="1">
      <c r="A10" s="7"/>
      <c r="B10" s="7"/>
      <c r="C10" s="7"/>
      <c r="D10" s="7"/>
      <c r="E10" s="7"/>
      <c r="F10" s="7"/>
      <c r="G10" s="7" t="s">
        <v>22</v>
      </c>
      <c r="H10" s="29" t="s">
        <v>15</v>
      </c>
      <c r="I10" s="7"/>
      <c r="J10" s="7"/>
    </row>
    <row r="11" spans="1:10" s="1" customFormat="1" ht="16" thickBot="1">
      <c r="A11" s="10"/>
      <c r="B11" s="27"/>
      <c r="C11" s="1" t="s">
        <v>0</v>
      </c>
      <c r="D11" s="1" t="s">
        <v>1</v>
      </c>
      <c r="E11" s="1" t="s">
        <v>3</v>
      </c>
      <c r="F11" s="5" t="s">
        <v>4</v>
      </c>
      <c r="G11" s="60" t="s">
        <v>26</v>
      </c>
      <c r="H11" s="61"/>
      <c r="I11" s="23"/>
      <c r="J11" s="10"/>
    </row>
    <row r="12" spans="1:10" s="2" customFormat="1">
      <c r="A12" s="8"/>
      <c r="B12" s="28"/>
      <c r="C12" s="11">
        <v>163</v>
      </c>
      <c r="D12" s="11">
        <f>$C12*9.81</f>
        <v>1599.03</v>
      </c>
      <c r="E12" s="11">
        <v>0.3458</v>
      </c>
      <c r="F12" s="12">
        <v>0.46947</v>
      </c>
      <c r="G12" s="4">
        <f>$D12/($E12*$F12)</f>
        <v>9849.7175660337252</v>
      </c>
      <c r="H12" s="32">
        <f>D12/E12</f>
        <v>4624.1469057258528</v>
      </c>
      <c r="I12" s="40">
        <f>(G12-H12)/H12</f>
        <v>1.1300615587790488</v>
      </c>
      <c r="J12" s="8"/>
    </row>
    <row r="13" spans="1:10" s="2" customFormat="1">
      <c r="A13" s="8"/>
      <c r="B13" s="28"/>
      <c r="C13" s="8"/>
      <c r="D13" s="8"/>
      <c r="E13" s="8"/>
      <c r="F13" s="8"/>
      <c r="G13" s="9"/>
      <c r="H13" s="8"/>
      <c r="I13" s="8"/>
      <c r="J13" s="8"/>
    </row>
    <row r="14" spans="1:10" s="2" customFormat="1" ht="16" thickBot="1">
      <c r="A14" s="8"/>
      <c r="B14" s="28"/>
      <c r="C14" s="8"/>
      <c r="D14" s="8"/>
      <c r="E14" s="8"/>
      <c r="F14" s="8"/>
      <c r="G14" s="7" t="s">
        <v>22</v>
      </c>
      <c r="H14" s="31" t="s">
        <v>15</v>
      </c>
      <c r="I14" s="8"/>
      <c r="J14" s="8"/>
    </row>
    <row r="15" spans="1:10" s="2" customFormat="1" ht="16" thickBot="1">
      <c r="A15" s="8"/>
      <c r="B15" s="27"/>
      <c r="C15" s="1" t="s">
        <v>0</v>
      </c>
      <c r="D15" s="1" t="s">
        <v>1</v>
      </c>
      <c r="E15" s="1" t="s">
        <v>3</v>
      </c>
      <c r="F15" s="6" t="s">
        <v>11</v>
      </c>
      <c r="G15" s="60" t="s">
        <v>26</v>
      </c>
      <c r="H15" s="61"/>
      <c r="I15" s="41"/>
      <c r="J15" s="8"/>
    </row>
    <row r="16" spans="1:10" s="2" customFormat="1">
      <c r="A16" s="8"/>
      <c r="B16" s="28"/>
      <c r="C16" s="11">
        <v>194</v>
      </c>
      <c r="D16" s="11">
        <f>$C16*9.81</f>
        <v>1903.14</v>
      </c>
      <c r="E16" s="11">
        <v>0.3458</v>
      </c>
      <c r="F16" s="2">
        <v>0.55918999999999996</v>
      </c>
      <c r="G16" s="4">
        <f>$D16/($E16*$F16)</f>
        <v>9842.0677905477842</v>
      </c>
      <c r="H16" s="32">
        <f>D16/E16</f>
        <v>5503.5858877964147</v>
      </c>
      <c r="I16" s="40">
        <f>(G16-H16)/H16</f>
        <v>0.78830093528138945</v>
      </c>
      <c r="J16" s="8"/>
    </row>
    <row r="17" spans="1:10" s="2" customFormat="1">
      <c r="A17" s="8"/>
      <c r="B17" s="28"/>
      <c r="C17" s="8"/>
      <c r="D17" s="8"/>
      <c r="E17" s="8"/>
      <c r="F17" s="8"/>
      <c r="G17" s="9"/>
      <c r="H17" s="8"/>
      <c r="I17" s="8"/>
      <c r="J17" s="8"/>
    </row>
    <row r="18" spans="1:10" s="2" customFormat="1" ht="16" thickBot="1">
      <c r="A18" s="8"/>
      <c r="B18" s="28"/>
      <c r="C18" s="8"/>
      <c r="D18" s="8"/>
      <c r="E18" s="8"/>
      <c r="F18" s="8"/>
      <c r="G18" s="7" t="s">
        <v>22</v>
      </c>
      <c r="H18" s="31" t="s">
        <v>15</v>
      </c>
      <c r="I18" s="8"/>
      <c r="J18" s="8"/>
    </row>
    <row r="19" spans="1:10" ht="16" thickBot="1">
      <c r="A19" s="7"/>
      <c r="B19" s="27"/>
      <c r="C19" s="1" t="s">
        <v>0</v>
      </c>
      <c r="D19" s="1" t="s">
        <v>1</v>
      </c>
      <c r="E19" s="1" t="s">
        <v>3</v>
      </c>
      <c r="F19" s="14" t="s">
        <v>6</v>
      </c>
      <c r="G19" s="60" t="s">
        <v>26</v>
      </c>
      <c r="H19" s="61"/>
      <c r="I19" s="38"/>
      <c r="J19" s="7"/>
    </row>
    <row r="20" spans="1:10">
      <c r="A20" s="7"/>
      <c r="B20" s="7"/>
      <c r="C20" s="11">
        <v>222</v>
      </c>
      <c r="D20" s="11">
        <f>$C20*9.81</f>
        <v>2177.8200000000002</v>
      </c>
      <c r="E20" s="11">
        <v>0.3458</v>
      </c>
      <c r="F20" s="2">
        <v>0.64278000000000002</v>
      </c>
      <c r="G20" s="4">
        <f>$D20/($E20*$F20)</f>
        <v>9797.9368860295635</v>
      </c>
      <c r="H20" s="32">
        <f>D20/E20</f>
        <v>6297.9178716020824</v>
      </c>
      <c r="I20" s="40">
        <f>(G20-H20)/H20</f>
        <v>0.55574224462491062</v>
      </c>
      <c r="J20" s="7"/>
    </row>
    <row r="21" spans="1:10">
      <c r="A21" s="7"/>
      <c r="B21" s="7"/>
      <c r="C21" s="30"/>
      <c r="D21" s="30"/>
      <c r="E21" s="30"/>
      <c r="F21" s="8"/>
      <c r="G21" s="9"/>
      <c r="H21" s="7"/>
      <c r="I21" s="7"/>
      <c r="J21" s="7"/>
    </row>
    <row r="22" spans="1:10" ht="16" thickBot="1">
      <c r="A22" s="7"/>
      <c r="B22" s="7"/>
      <c r="C22" s="7"/>
      <c r="D22" s="7"/>
      <c r="E22" s="7"/>
      <c r="F22" s="7"/>
      <c r="G22" s="7" t="s">
        <v>22</v>
      </c>
      <c r="H22" s="31" t="s">
        <v>15</v>
      </c>
      <c r="I22" s="7"/>
      <c r="J22" s="7"/>
    </row>
    <row r="23" spans="1:10" ht="16" thickBot="1">
      <c r="A23" s="7"/>
      <c r="B23" s="7"/>
      <c r="C23" s="1" t="s">
        <v>0</v>
      </c>
      <c r="D23" s="1" t="s">
        <v>1</v>
      </c>
      <c r="E23" s="1" t="s">
        <v>3</v>
      </c>
      <c r="F23" s="15" t="s">
        <v>7</v>
      </c>
      <c r="G23" s="60" t="s">
        <v>26</v>
      </c>
      <c r="H23" s="61"/>
      <c r="I23" s="38"/>
      <c r="J23" s="7"/>
    </row>
    <row r="24" spans="1:10">
      <c r="A24" s="7"/>
      <c r="B24" s="7"/>
      <c r="C24" s="11">
        <v>244</v>
      </c>
      <c r="D24" s="11">
        <f>$C24*9.81</f>
        <v>2393.6400000000003</v>
      </c>
      <c r="E24" s="11">
        <v>0.3458</v>
      </c>
      <c r="F24" s="2">
        <v>0.70709999999999995</v>
      </c>
      <c r="G24" s="4">
        <f>$D24/($E24*$F24)</f>
        <v>9789.3308709913254</v>
      </c>
      <c r="H24" s="32">
        <f>D24/E24</f>
        <v>6922.0358588779654</v>
      </c>
      <c r="I24" s="40">
        <f>(G24-H24)/H24</f>
        <v>0.41422712487625529</v>
      </c>
      <c r="J24" s="7"/>
    </row>
    <row r="25" spans="1:10">
      <c r="A25" s="7"/>
      <c r="B25" s="7"/>
      <c r="C25" s="30"/>
      <c r="D25" s="30"/>
      <c r="E25" s="30"/>
      <c r="F25" s="8"/>
      <c r="G25" s="9"/>
      <c r="H25" s="7"/>
      <c r="I25" s="7"/>
      <c r="J25" s="7"/>
    </row>
    <row r="26" spans="1:10">
      <c r="A26" s="7"/>
      <c r="B26" s="7"/>
      <c r="C26" s="13"/>
      <c r="D26" s="7"/>
      <c r="E26" s="7"/>
      <c r="F26" s="7"/>
      <c r="G26" s="7"/>
      <c r="H26" s="7"/>
      <c r="I26" s="7"/>
      <c r="J26" s="7"/>
    </row>
    <row r="27" spans="1:10">
      <c r="A27" s="7"/>
      <c r="B27" s="59" t="s">
        <v>21</v>
      </c>
      <c r="C27" s="59"/>
      <c r="D27" s="59"/>
      <c r="E27" s="59"/>
      <c r="F27" s="59"/>
      <c r="G27" s="59"/>
      <c r="H27" s="59"/>
      <c r="I27" s="7"/>
      <c r="J27" s="7"/>
    </row>
    <row r="28" spans="1:10" ht="9" customHeight="1">
      <c r="A28" s="7"/>
      <c r="B28" s="7"/>
      <c r="C28" s="13"/>
      <c r="D28" s="7"/>
      <c r="E28" s="7"/>
      <c r="F28" s="7"/>
      <c r="G28" s="7"/>
      <c r="H28" s="7"/>
      <c r="I28" s="7"/>
      <c r="J28" s="7"/>
    </row>
    <row r="29" spans="1:10">
      <c r="A29" s="7"/>
      <c r="B29" s="53" t="s">
        <v>25</v>
      </c>
      <c r="C29" s="53"/>
      <c r="D29" s="53"/>
      <c r="E29" s="53"/>
      <c r="F29" s="53"/>
      <c r="G29" s="53"/>
      <c r="H29" s="53"/>
      <c r="I29" s="53"/>
      <c r="J29" s="7"/>
    </row>
    <row r="30" spans="1:10">
      <c r="A30" s="7"/>
      <c r="B30" s="53"/>
      <c r="C30" s="53"/>
      <c r="D30" s="53"/>
      <c r="E30" s="53"/>
      <c r="F30" s="53"/>
      <c r="G30" s="53"/>
      <c r="H30" s="53"/>
      <c r="I30" s="53"/>
      <c r="J30" s="7"/>
    </row>
    <row r="31" spans="1:10">
      <c r="A31" s="7"/>
      <c r="B31" s="54" t="s">
        <v>20</v>
      </c>
      <c r="C31" s="54"/>
      <c r="D31" s="54"/>
      <c r="E31" s="54"/>
      <c r="F31" s="54"/>
      <c r="G31" s="54"/>
      <c r="H31" s="54"/>
      <c r="I31" s="54"/>
      <c r="J31" s="7"/>
    </row>
    <row r="32" spans="1:10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>
      <c r="A33" s="7"/>
      <c r="B33" s="7"/>
      <c r="C33" s="47" t="s">
        <v>8</v>
      </c>
      <c r="D33" s="47"/>
      <c r="E33" s="47"/>
      <c r="F33" s="47"/>
      <c r="G33" s="47"/>
      <c r="H33" s="7"/>
      <c r="I33" s="7"/>
      <c r="J33" s="7"/>
    </row>
    <row r="34" spans="1:10">
      <c r="A34" s="7"/>
      <c r="B34" s="7"/>
      <c r="C34" s="47"/>
      <c r="D34" s="47"/>
      <c r="E34" s="47"/>
      <c r="F34" s="47"/>
      <c r="G34" s="47"/>
      <c r="H34" s="7"/>
      <c r="I34" s="7"/>
      <c r="J34" s="7"/>
    </row>
    <row r="35" spans="1:10">
      <c r="A35" s="7"/>
      <c r="B35" s="7"/>
      <c r="C35" s="24"/>
      <c r="D35" s="24"/>
      <c r="E35" s="24"/>
      <c r="F35" s="24"/>
      <c r="G35" s="24"/>
      <c r="H35" s="7"/>
      <c r="I35" s="7"/>
      <c r="J35" s="7"/>
    </row>
    <row r="36" spans="1:10">
      <c r="A36" s="7"/>
      <c r="B36" s="27"/>
      <c r="C36" s="26" t="s">
        <v>9</v>
      </c>
      <c r="D36" s="26"/>
      <c r="E36" s="26"/>
      <c r="F36" s="26"/>
      <c r="G36" s="26"/>
      <c r="H36" s="7"/>
      <c r="I36" s="7"/>
      <c r="J36" s="7"/>
    </row>
    <row r="37" spans="1:10" ht="8" customHeight="1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>
      <c r="A38" s="7"/>
      <c r="B38" s="26"/>
      <c r="C38" s="57" t="s">
        <v>19</v>
      </c>
      <c r="D38" s="57"/>
      <c r="E38" s="57"/>
      <c r="F38" s="57"/>
      <c r="G38" s="57"/>
      <c r="H38" s="57"/>
      <c r="I38" s="7"/>
      <c r="J38" s="7"/>
    </row>
    <row r="39" spans="1:10">
      <c r="A39" s="7"/>
      <c r="B39" s="25"/>
      <c r="C39" s="58"/>
      <c r="D39" s="58"/>
      <c r="E39" s="58"/>
      <c r="F39" s="58"/>
      <c r="G39" s="58"/>
      <c r="H39" s="58"/>
      <c r="I39" s="7"/>
      <c r="J39" s="7"/>
    </row>
    <row r="40" spans="1:10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/>
      <c r="B42" s="7"/>
      <c r="C42" s="48" t="s">
        <v>18</v>
      </c>
      <c r="D42" s="49"/>
      <c r="E42" s="49"/>
      <c r="F42" s="49"/>
      <c r="G42" s="50"/>
      <c r="H42" s="51" t="s">
        <v>23</v>
      </c>
      <c r="I42" s="7"/>
      <c r="J42" s="7"/>
    </row>
    <row r="43" spans="1:10" ht="16" customHeight="1" thickBot="1">
      <c r="A43" s="7"/>
      <c r="B43" s="7"/>
      <c r="C43" s="7"/>
      <c r="D43" s="7"/>
      <c r="E43" s="7"/>
      <c r="F43" s="7"/>
      <c r="G43" s="7"/>
      <c r="H43" s="51"/>
      <c r="I43" s="37"/>
      <c r="J43" s="7"/>
    </row>
    <row r="44" spans="1:10" s="1" customFormat="1" ht="16" thickBot="1">
      <c r="A44" s="10"/>
      <c r="B44" s="10"/>
      <c r="C44" s="1" t="s">
        <v>0</v>
      </c>
      <c r="D44" s="1" t="s">
        <v>1</v>
      </c>
      <c r="E44" s="1" t="s">
        <v>3</v>
      </c>
      <c r="F44" s="22" t="s">
        <v>13</v>
      </c>
      <c r="G44" s="3" t="s">
        <v>2</v>
      </c>
      <c r="H44" s="52"/>
      <c r="I44" s="37"/>
      <c r="J44" s="10"/>
    </row>
    <row r="45" spans="1:10" s="2" customFormat="1">
      <c r="A45" s="8"/>
      <c r="B45" s="8"/>
      <c r="C45" s="11">
        <v>167.4</v>
      </c>
      <c r="D45" s="11">
        <f>$C45*9.81</f>
        <v>1642.1940000000002</v>
      </c>
      <c r="E45" s="11">
        <v>0.3458</v>
      </c>
      <c r="F45" s="12">
        <v>0.82899999999999996</v>
      </c>
      <c r="G45" s="4">
        <f>$D45/($E45*$F45)</f>
        <v>5728.5530798323643</v>
      </c>
      <c r="H45" s="35">
        <f>(G45-G46)/G46</f>
        <v>0.20627261761158025</v>
      </c>
      <c r="I45" s="8"/>
      <c r="J45" s="8"/>
    </row>
    <row r="46" spans="1:10" s="2" customFormat="1" ht="16" thickBot="1">
      <c r="A46" s="8"/>
      <c r="B46" s="8"/>
      <c r="C46" s="8"/>
      <c r="D46" s="8"/>
      <c r="E46" s="8"/>
      <c r="F46" s="8"/>
      <c r="G46" s="33">
        <f>$D45/$E45</f>
        <v>4748.9705031810299</v>
      </c>
      <c r="H46" s="34" t="s">
        <v>15</v>
      </c>
      <c r="I46" s="8"/>
      <c r="J46" s="8"/>
    </row>
    <row r="47" spans="1:10" ht="16" thickBot="1">
      <c r="A47" s="10"/>
      <c r="B47" s="10"/>
      <c r="C47" s="1" t="s">
        <v>0</v>
      </c>
      <c r="D47" s="1" t="s">
        <v>1</v>
      </c>
      <c r="E47" s="1" t="s">
        <v>3</v>
      </c>
      <c r="F47" s="20" t="s">
        <v>14</v>
      </c>
      <c r="G47" s="3" t="s">
        <v>2</v>
      </c>
      <c r="H47" s="10"/>
      <c r="I47" s="7"/>
      <c r="J47" s="7"/>
    </row>
    <row r="48" spans="1:10">
      <c r="A48" s="8"/>
      <c r="B48" s="8"/>
      <c r="C48" s="11">
        <v>167.4</v>
      </c>
      <c r="D48" s="11">
        <f>$C48*9.81</f>
        <v>1642.1940000000002</v>
      </c>
      <c r="E48" s="11">
        <v>0.3458</v>
      </c>
      <c r="F48" s="12">
        <v>0.88290000000000002</v>
      </c>
      <c r="G48" s="4">
        <f>$D48/($E48*$F48)</f>
        <v>5378.8316946211689</v>
      </c>
      <c r="H48" s="35">
        <f>(G48-G49)/G49</f>
        <v>0.13263110205006232</v>
      </c>
      <c r="I48" s="7"/>
      <c r="J48" s="7"/>
    </row>
    <row r="49" spans="1:10" ht="16" thickBot="1">
      <c r="A49" s="8"/>
      <c r="B49" s="8"/>
      <c r="C49" s="8"/>
      <c r="D49" s="8"/>
      <c r="E49" s="8"/>
      <c r="F49" s="8"/>
      <c r="G49" s="33">
        <f>$D48/$E48</f>
        <v>4748.9705031810299</v>
      </c>
      <c r="H49" s="34" t="s">
        <v>15</v>
      </c>
      <c r="I49" s="7"/>
      <c r="J49" s="7"/>
    </row>
    <row r="50" spans="1:10" ht="16" thickBot="1">
      <c r="A50" s="10"/>
      <c r="B50" s="10"/>
      <c r="C50" s="1" t="s">
        <v>0</v>
      </c>
      <c r="D50" s="1" t="s">
        <v>1</v>
      </c>
      <c r="E50" s="1" t="s">
        <v>3</v>
      </c>
      <c r="F50" s="21" t="s">
        <v>16</v>
      </c>
      <c r="G50" s="3" t="s">
        <v>2</v>
      </c>
      <c r="H50" s="36"/>
      <c r="I50" s="7"/>
      <c r="J50" s="7"/>
    </row>
    <row r="51" spans="1:10">
      <c r="A51" s="8"/>
      <c r="B51" s="8"/>
      <c r="C51" s="11">
        <v>167.4</v>
      </c>
      <c r="D51" s="11">
        <f>$C51*9.81</f>
        <v>1642.1940000000002</v>
      </c>
      <c r="E51" s="11">
        <v>0.3458</v>
      </c>
      <c r="F51" s="12">
        <v>0.92379999999999995</v>
      </c>
      <c r="G51" s="4">
        <f>$D51/($E51*$F51)</f>
        <v>5140.6911703626656</v>
      </c>
      <c r="H51" s="35">
        <f>(G51-G52)/G52</f>
        <v>8.2485386447283093E-2</v>
      </c>
      <c r="I51" s="7"/>
      <c r="J51" s="7"/>
    </row>
    <row r="52" spans="1:10" ht="16" thickBot="1">
      <c r="A52" s="8"/>
      <c r="B52" s="8"/>
      <c r="C52" s="8"/>
      <c r="D52" s="8"/>
      <c r="E52" s="8"/>
      <c r="F52" s="8"/>
      <c r="G52" s="33">
        <f>$D51/$E51</f>
        <v>4748.9705031810299</v>
      </c>
      <c r="H52" s="34" t="s">
        <v>15</v>
      </c>
      <c r="I52" s="7"/>
      <c r="J52" s="7"/>
    </row>
    <row r="53" spans="1:10" ht="16" thickBot="1">
      <c r="A53" s="10"/>
      <c r="B53" s="10"/>
      <c r="C53" s="1" t="s">
        <v>0</v>
      </c>
      <c r="D53" s="1" t="s">
        <v>1</v>
      </c>
      <c r="E53" s="1" t="s">
        <v>3</v>
      </c>
      <c r="F53" s="19" t="s">
        <v>17</v>
      </c>
      <c r="G53" s="3" t="s">
        <v>2</v>
      </c>
      <c r="H53" s="36"/>
      <c r="I53" s="7"/>
      <c r="J53" s="7"/>
    </row>
    <row r="54" spans="1:10">
      <c r="A54" s="8"/>
      <c r="B54" s="8"/>
      <c r="C54" s="11">
        <v>167.4</v>
      </c>
      <c r="D54" s="11">
        <f>$C54*9.81</f>
        <v>1642.1940000000002</v>
      </c>
      <c r="E54" s="11">
        <v>0.3458</v>
      </c>
      <c r="F54" s="12">
        <v>0.98160000000000003</v>
      </c>
      <c r="G54" s="4">
        <f>$D54/($E54*$F54)</f>
        <v>4837.9895101681232</v>
      </c>
      <c r="H54" s="35">
        <f>(G54-G55)/G55</f>
        <v>1.8744906275468574E-2</v>
      </c>
      <c r="I54" s="7"/>
      <c r="J54" s="7"/>
    </row>
    <row r="55" spans="1:10">
      <c r="A55" s="8"/>
      <c r="B55" s="8"/>
      <c r="C55" s="8"/>
      <c r="D55" s="8"/>
      <c r="E55" s="8"/>
      <c r="F55" s="8"/>
      <c r="G55" s="33">
        <f>$D54/$E54</f>
        <v>4748.9705031810299</v>
      </c>
      <c r="H55" s="34" t="s">
        <v>15</v>
      </c>
      <c r="I55" s="7"/>
      <c r="J55" s="7"/>
    </row>
    <row r="56" spans="1:10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>
      <c r="A57" s="7"/>
      <c r="B57" s="43" t="s">
        <v>28</v>
      </c>
      <c r="C57" s="43"/>
      <c r="D57" s="43"/>
      <c r="E57" s="43"/>
      <c r="F57" s="43"/>
      <c r="G57" s="43"/>
      <c r="H57" s="43"/>
      <c r="I57" s="7"/>
      <c r="J57" s="7"/>
    </row>
    <row r="58" spans="1:10">
      <c r="A58" s="7"/>
      <c r="B58" s="43"/>
      <c r="C58" s="43"/>
      <c r="D58" s="43"/>
      <c r="E58" s="43"/>
      <c r="F58" s="43"/>
      <c r="G58" s="43"/>
      <c r="H58" s="43"/>
      <c r="I58" s="7"/>
      <c r="J58" s="7"/>
    </row>
    <row r="59" spans="1:10">
      <c r="A59" s="7"/>
      <c r="B59" s="43"/>
      <c r="C59" s="43"/>
      <c r="D59" s="43"/>
      <c r="E59" s="43"/>
      <c r="F59" s="43"/>
      <c r="G59" s="43"/>
      <c r="H59" s="43"/>
      <c r="I59" s="7"/>
      <c r="J59" s="7"/>
    </row>
    <row r="60" spans="1:10" ht="15" customHeight="1">
      <c r="A60" s="7"/>
      <c r="B60" s="43" t="s">
        <v>29</v>
      </c>
      <c r="C60" s="43"/>
      <c r="D60" s="43"/>
      <c r="E60" s="43"/>
      <c r="F60" s="43"/>
      <c r="G60" s="43"/>
      <c r="H60" s="43"/>
      <c r="I60" s="7"/>
      <c r="J60" s="7"/>
    </row>
    <row r="61" spans="1:10">
      <c r="A61" s="7"/>
      <c r="B61" s="43"/>
      <c r="C61" s="43"/>
      <c r="D61" s="43"/>
      <c r="E61" s="43"/>
      <c r="F61" s="43"/>
      <c r="G61" s="43"/>
      <c r="H61" s="43"/>
      <c r="I61" s="7"/>
      <c r="J61" s="7"/>
    </row>
    <row r="62" spans="1:10">
      <c r="A62" s="7"/>
      <c r="B62" s="42"/>
      <c r="C62" s="42"/>
      <c r="D62" s="42"/>
      <c r="E62" s="42"/>
      <c r="F62" s="42"/>
      <c r="G62" s="42"/>
      <c r="H62" s="42"/>
      <c r="I62" s="7"/>
      <c r="J62" s="7"/>
    </row>
    <row r="63" spans="1:10">
      <c r="A63" s="7"/>
      <c r="B63" s="42"/>
      <c r="C63" s="42"/>
      <c r="D63" s="42"/>
      <c r="E63" s="42"/>
      <c r="F63" s="42"/>
      <c r="G63" s="42"/>
      <c r="H63" s="42"/>
      <c r="I63" s="7"/>
      <c r="J63" s="7"/>
    </row>
    <row r="64" spans="1:10">
      <c r="A64" s="7"/>
      <c r="B64" s="7"/>
      <c r="C64" s="7"/>
      <c r="D64" s="7"/>
      <c r="E64" s="7"/>
      <c r="F64" s="7"/>
      <c r="G64" s="7"/>
      <c r="H64" s="7"/>
      <c r="I64" s="7"/>
      <c r="J64" s="7"/>
    </row>
  </sheetData>
  <mergeCells count="18">
    <mergeCell ref="G23:H23"/>
    <mergeCell ref="G8:H8"/>
    <mergeCell ref="B60:H61"/>
    <mergeCell ref="H2:I4"/>
    <mergeCell ref="B57:H59"/>
    <mergeCell ref="C2:G2"/>
    <mergeCell ref="C4:G4"/>
    <mergeCell ref="C33:G34"/>
    <mergeCell ref="C42:G42"/>
    <mergeCell ref="H42:H44"/>
    <mergeCell ref="B29:I30"/>
    <mergeCell ref="B31:I31"/>
    <mergeCell ref="I7:I8"/>
    <mergeCell ref="C38:H39"/>
    <mergeCell ref="B27:H27"/>
    <mergeCell ref="G11:H11"/>
    <mergeCell ref="G15:H15"/>
    <mergeCell ref="G19:H1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Margaux CHARTRAIN</dc:creator>
  <cp:lastModifiedBy>Margaux CHARTRAIN</cp:lastModifiedBy>
  <dcterms:created xsi:type="dcterms:W3CDTF">2021-02-28T15:47:18Z</dcterms:created>
  <dcterms:modified xsi:type="dcterms:W3CDTF">2021-03-01T23:50:54Z</dcterms:modified>
</cp:coreProperties>
</file>